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8054fea70b8ab5/Profissional/Empresas/Laudo/Comercial/Tabelas de preços/"/>
    </mc:Choice>
  </mc:AlternateContent>
  <xr:revisionPtr revIDLastSave="142" documentId="8_{B7AB7BCA-6DA0-48A9-9BB6-E88711E31168}" xr6:coauthVersionLast="47" xr6:coauthVersionMax="47" xr10:uidLastSave="{4EA2D872-ABEC-476F-9317-94B1368446E4}"/>
  <bookViews>
    <workbookView xWindow="-120" yWindow="-120" windowWidth="20730" windowHeight="11160" xr2:uid="{00000000-000D-0000-FFFF-FFFF00000000}"/>
  </bookViews>
  <sheets>
    <sheet name="TABELA" sheetId="4" r:id="rId1"/>
  </sheets>
  <definedNames>
    <definedName name="_xlnm.Print_Area" localSheetId="0">TABELA!$A$1:$R$31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4" l="1"/>
  <c r="E22" i="4"/>
  <c r="I22" i="4" s="1"/>
  <c r="J22" i="4" s="1"/>
  <c r="K22" i="4" s="1"/>
  <c r="L22" i="4" s="1"/>
  <c r="M22" i="4" s="1"/>
  <c r="N22" i="4" s="1"/>
  <c r="O22" i="4" s="1"/>
  <c r="P22" i="4" s="1"/>
  <c r="Q22" i="4" s="1"/>
  <c r="R25" i="4" l="1"/>
  <c r="H25" i="4"/>
  <c r="F25" i="4"/>
  <c r="D25" i="4"/>
  <c r="C25" i="4"/>
  <c r="P25" i="4"/>
  <c r="Q25" i="4"/>
  <c r="G25" i="4" l="1"/>
  <c r="E25" i="4"/>
  <c r="C28" i="4" l="1"/>
  <c r="B28" i="4"/>
  <c r="B27" i="4"/>
  <c r="A28" i="4"/>
  <c r="A27" i="4"/>
  <c r="C27" i="4" l="1"/>
  <c r="C26" i="4"/>
  <c r="B26" i="4"/>
  <c r="D24" i="4"/>
  <c r="C24" i="4"/>
  <c r="A26" i="4" l="1"/>
  <c r="A24" i="4"/>
  <c r="D28" i="4" l="1"/>
  <c r="D27" i="4"/>
  <c r="E24" i="4"/>
  <c r="D26" i="4"/>
  <c r="R24" i="4"/>
  <c r="G28" i="4"/>
  <c r="G27" i="4"/>
  <c r="G24" i="4"/>
  <c r="G26" i="4"/>
  <c r="O25" i="4"/>
  <c r="L25" i="4"/>
  <c r="I25" i="4"/>
  <c r="M25" i="4"/>
  <c r="J25" i="4"/>
  <c r="N25" i="4"/>
  <c r="K25" i="4"/>
  <c r="M28" i="4" l="1"/>
  <c r="M27" i="4"/>
  <c r="M26" i="4"/>
  <c r="M24" i="4"/>
  <c r="K28" i="4"/>
  <c r="K24" i="4"/>
  <c r="K27" i="4"/>
  <c r="K26" i="4"/>
  <c r="H28" i="4"/>
  <c r="H27" i="4"/>
  <c r="I24" i="4"/>
  <c r="H26" i="4"/>
  <c r="O28" i="4"/>
  <c r="N24" i="4"/>
  <c r="O26" i="4"/>
  <c r="O27" i="4"/>
  <c r="L28" i="4"/>
  <c r="L27" i="4"/>
  <c r="L26" i="4"/>
  <c r="L24" i="4"/>
  <c r="J28" i="4"/>
  <c r="J24" i="4"/>
  <c r="J26" i="4"/>
  <c r="J27" i="4"/>
  <c r="P28" i="4"/>
  <c r="P26" i="4"/>
  <c r="O24" i="4"/>
  <c r="P27" i="4"/>
  <c r="E28" i="4" l="1"/>
  <c r="F24" i="4"/>
  <c r="E26" i="4"/>
  <c r="E27" i="4"/>
  <c r="R28" i="4" l="1"/>
  <c r="R27" i="4"/>
  <c r="R26" i="4"/>
  <c r="Q28" i="4"/>
  <c r="Q27" i="4"/>
  <c r="Q26" i="4"/>
  <c r="P24" i="4"/>
  <c r="Q24" i="4"/>
  <c r="F28" i="4" l="1"/>
  <c r="F26" i="4"/>
  <c r="H24" i="4"/>
  <c r="F27" i="4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<sst xmlns="http://schemas.openxmlformats.org/spreadsheetml/2006/main" count="88" uniqueCount="50">
  <si>
    <t>MOTOCICLETA</t>
  </si>
  <si>
    <t>AUTOMÓVEL</t>
  </si>
  <si>
    <t>MICROÔNIBUS</t>
  </si>
  <si>
    <t>ÔNIBUS</t>
  </si>
  <si>
    <t>CAMINHÃO / C. TRATOR</t>
  </si>
  <si>
    <t>REBOQUE / S. REBOQUE</t>
  </si>
  <si>
    <t>1</t>
  </si>
  <si>
    <t>BALCÃO</t>
  </si>
  <si>
    <t>TABELA DE PREÇOS (SV)</t>
  </si>
  <si>
    <t>DESCONTOS MÁXIMOS</t>
  </si>
  <si>
    <t>NORMAL</t>
  </si>
  <si>
    <t>RTQ 5 
(CIV)</t>
  </si>
  <si>
    <t>RTQ CAR 
(CIPP CAR)</t>
  </si>
  <si>
    <t>RTQ 3i 
(CIPP CRIO)</t>
  </si>
  <si>
    <t>RTQ 6i 
(CIPP GLP)</t>
  </si>
  <si>
    <t>RTQ 7i
(CIPP QUÍM)</t>
  </si>
  <si>
    <t>RTQ 7i 
(CIPP ESC)</t>
  </si>
  <si>
    <t>RTQ 7i 
(CIPP CLARO)</t>
  </si>
  <si>
    <t>COMPART ADICIONAL</t>
  </si>
  <si>
    <t>CLIENTE</t>
  </si>
  <si>
    <t>ESPECIAL 2</t>
  </si>
  <si>
    <t>ESPECIAL 1</t>
  </si>
  <si>
    <t>ESPECIAL 3</t>
  </si>
  <si>
    <t>TIPO 
(CRLV)</t>
  </si>
  <si>
    <t>QUALQUER</t>
  </si>
  <si>
    <t>XXXXX</t>
  </si>
  <si>
    <t>TABELA DE PREÇOS (VA/PP)</t>
  </si>
  <si>
    <t>PERÍCIAS</t>
  </si>
  <si>
    <t>SOB CONSULTA</t>
  </si>
  <si>
    <t>RTQ RS 
(SINISTRO)</t>
  </si>
  <si>
    <t>RTQ CITV 
(MERCOSUL)</t>
  </si>
  <si>
    <t>RTQ 24 
(MODIFICAÇÃO)</t>
  </si>
  <si>
    <t>RTQ 37 
(GNV INICIAL 
E PERIÓDICO)</t>
  </si>
  <si>
    <t>ESPECIAL</t>
  </si>
  <si>
    <t>Dinheiro ou débito</t>
  </si>
  <si>
    <t>Vide listagem</t>
  </si>
  <si>
    <t>PRÉ-CADASTRO 
(BIN)</t>
  </si>
  <si>
    <t xml:space="preserve">XXXXX </t>
  </si>
  <si>
    <t>CAMINHONETE
(&lt;500 KG LOTAÇÃO)</t>
  </si>
  <si>
    <t>CAMINHONETE
(&gt;500 KG LOTAÇÃO)</t>
  </si>
  <si>
    <t>CAMIONETA</t>
  </si>
  <si>
    <t>UTILITÁRIO</t>
  </si>
  <si>
    <t>TRICICLO / QUADRICICLO</t>
  </si>
  <si>
    <t>ESCOLAR</t>
  </si>
  <si>
    <r>
      <t xml:space="preserve">R$ 270,00
</t>
    </r>
    <r>
      <rPr>
        <b/>
        <sz val="10"/>
        <color rgb="FF0070C0"/>
        <rFont val="Arial"/>
        <family val="2"/>
      </rPr>
      <t xml:space="preserve">R$ 150,00 </t>
    </r>
    <r>
      <rPr>
        <sz val="10"/>
        <color rgb="FF0070C0"/>
        <rFont val="Arial"/>
        <family val="2"/>
      </rPr>
      <t>(BAÚ+MOTOFRETE)</t>
    </r>
    <r>
      <rPr>
        <b/>
        <sz val="10"/>
        <color rgb="FF0070C0"/>
        <rFont val="Arial"/>
        <family val="2"/>
      </rPr>
      <t xml:space="preserve"> </t>
    </r>
  </si>
  <si>
    <r>
      <t xml:space="preserve">RTQ ACESS
</t>
    </r>
    <r>
      <rPr>
        <b/>
        <sz val="9.5"/>
        <color theme="0"/>
        <rFont val="Arial"/>
        <family val="2"/>
      </rPr>
      <t>(ACESSIBILIDADE)</t>
    </r>
  </si>
  <si>
    <t>NBR 14040 (TÉCNICA)</t>
  </si>
  <si>
    <t>EMISSÕES (OPACIDADE/ GASES/ RUÍDOS</t>
  </si>
  <si>
    <t>ANTT
(ANTT / DER)</t>
  </si>
  <si>
    <r>
      <t xml:space="preserve">TESTES PARCIAIS
</t>
    </r>
    <r>
      <rPr>
        <b/>
        <sz val="10"/>
        <color theme="0"/>
        <rFont val="Arial"/>
        <family val="2"/>
      </rPr>
      <t>(FREIO/ SUSPENSÃO)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</si>
</sst>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70C0"/>
      <name val="Arial"/>
      <family val="2"/>
    </font>
    <font>
      <sz val="40"/>
      <color theme="1"/>
      <name val="Arial"/>
      <family val="2"/>
    </font>
    <font>
      <sz val="12"/>
      <color theme="1"/>
      <name val="Arial"/>
      <family val="2"/>
    </font>
    <font>
      <b/>
      <sz val="40"/>
      <color theme="0"/>
      <name val="Arial"/>
      <family val="2"/>
    </font>
    <font>
      <sz val="12"/>
      <color rgb="FF0070C0"/>
      <name val="Arial"/>
      <family val="2"/>
    </font>
    <font>
      <b/>
      <sz val="12"/>
      <color theme="4" tint="0.39997558519241921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12"/>
      <color theme="4" tint="0.39997558519241921"/>
      <name val="Arial"/>
      <family val="2"/>
    </font>
    <font>
      <sz val="16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9" fillId="0" borderId="4" xfId="1" applyNumberFormat="1" applyFont="1" applyFill="1" applyBorder="1" applyAlignment="1" applyProtection="1">
      <alignment horizontal="center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164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1" applyNumberFormat="1" applyFont="1" applyFill="1" applyBorder="1" applyAlignment="1" applyProtection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164" fontId="6" fillId="2" borderId="8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9" fontId="8" fillId="0" borderId="8" xfId="2" applyFont="1" applyBorder="1" applyAlignment="1" applyProtection="1">
      <alignment horizontal="left"/>
    </xf>
    <xf numFmtId="164" fontId="8" fillId="0" borderId="8" xfId="1" applyNumberFormat="1" applyFont="1" applyBorder="1" applyAlignment="1" applyProtection="1">
      <alignment horizontal="center"/>
    </xf>
    <xf numFmtId="164" fontId="5" fillId="0" borderId="8" xfId="1" applyNumberFormat="1" applyFont="1" applyBorder="1" applyProtection="1"/>
    <xf numFmtId="164" fontId="5" fillId="0" borderId="8" xfId="1" applyNumberFormat="1" applyFont="1" applyBorder="1" applyAlignment="1" applyProtection="1">
      <alignment horizontal="center"/>
    </xf>
    <xf numFmtId="164" fontId="8" fillId="3" borderId="4" xfId="1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Border="1" applyProtection="1"/>
    <xf numFmtId="164" fontId="12" fillId="0" borderId="8" xfId="1" applyNumberFormat="1" applyFont="1" applyBorder="1" applyAlignment="1" applyProtection="1">
      <alignment horizontal="center"/>
    </xf>
    <xf numFmtId="9" fontId="12" fillId="0" borderId="8" xfId="2" applyFont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4" xfId="1" quotePrefix="1" applyNumberFormat="1" applyFont="1" applyFill="1" applyBorder="1" applyAlignment="1" applyProtection="1">
      <alignment horizontal="center"/>
    </xf>
    <xf numFmtId="0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Continuous" vertical="center" wrapText="1"/>
    </xf>
    <xf numFmtId="164" fontId="2" fillId="2" borderId="8" xfId="1" applyNumberFormat="1" applyFont="1" applyFill="1" applyBorder="1" applyAlignment="1" applyProtection="1">
      <alignment horizontal="centerContinuous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Protection="1"/>
    <xf numFmtId="0" fontId="4" fillId="0" borderId="5" xfId="0" applyFont="1" applyBorder="1" applyProtection="1"/>
    <xf numFmtId="0" fontId="5" fillId="0" borderId="8" xfId="0" applyFont="1" applyBorder="1" applyProtection="1"/>
    <xf numFmtId="0" fontId="5" fillId="0" borderId="5" xfId="0" applyFont="1" applyBorder="1" applyProtection="1"/>
    <xf numFmtId="0" fontId="6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Protection="1"/>
    <xf numFmtId="0" fontId="4" fillId="2" borderId="5" xfId="0" applyFont="1" applyFill="1" applyBorder="1" applyProtection="1"/>
    <xf numFmtId="0" fontId="2" fillId="2" borderId="10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Protection="1"/>
    <xf numFmtId="0" fontId="7" fillId="3" borderId="5" xfId="0" applyFont="1" applyFill="1" applyBorder="1" applyProtection="1"/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8" fillId="0" borderId="8" xfId="0" applyFont="1" applyBorder="1" applyProtection="1"/>
    <xf numFmtId="0" fontId="8" fillId="0" borderId="8" xfId="0" applyFont="1" applyBorder="1" applyAlignment="1" applyProtection="1">
      <alignment horizontal="center"/>
    </xf>
    <xf numFmtId="0" fontId="8" fillId="0" borderId="5" xfId="0" applyFont="1" applyBorder="1" applyProtection="1"/>
    <xf numFmtId="0" fontId="2" fillId="2" borderId="9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5" fillId="2" borderId="5" xfId="0" applyFont="1" applyFill="1" applyBorder="1" applyProtection="1"/>
    <xf numFmtId="0" fontId="5" fillId="2" borderId="8" xfId="0" applyFont="1" applyFill="1" applyBorder="1" applyProtection="1"/>
    <xf numFmtId="0" fontId="2" fillId="2" borderId="1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5" xfId="0" applyFont="1" applyFill="1" applyBorder="1" applyProtection="1"/>
    <xf numFmtId="0" fontId="2" fillId="2" borderId="8" xfId="0" applyFont="1" applyFill="1" applyBorder="1" applyProtection="1"/>
    <xf numFmtId="0" fontId="9" fillId="0" borderId="3" xfId="0" applyFont="1" applyBorder="1" applyAlignment="1" applyProtection="1">
      <alignment horizontal="left" vertical="center" wrapText="1"/>
    </xf>
    <xf numFmtId="0" fontId="10" fillId="0" borderId="8" xfId="0" applyFont="1" applyBorder="1" applyProtection="1"/>
    <xf numFmtId="0" fontId="10" fillId="0" borderId="5" xfId="0" applyFont="1" applyBorder="1" applyProtection="1"/>
    <xf numFmtId="9" fontId="8" fillId="3" borderId="3" xfId="0" applyNumberFormat="1" applyFont="1" applyFill="1" applyBorder="1" applyAlignment="1" applyProtection="1">
      <alignment horizontal="left" vertical="center" wrapText="1"/>
    </xf>
    <xf numFmtId="0" fontId="11" fillId="3" borderId="8" xfId="0" applyFont="1" applyFill="1" applyBorder="1" applyProtection="1"/>
    <xf numFmtId="0" fontId="11" fillId="3" borderId="5" xfId="0" applyFont="1" applyFill="1" applyBorder="1" applyProtection="1"/>
    <xf numFmtId="0" fontId="8" fillId="0" borderId="8" xfId="0" applyFont="1" applyBorder="1" applyAlignment="1" applyProtection="1">
      <alignment horizontal="left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8" fontId="3" fillId="0" borderId="4" xfId="0" applyNumberFormat="1" applyFont="1" applyFill="1" applyBorder="1" applyAlignment="1" applyProtection="1">
      <alignment horizontal="center" vertical="center" wrapText="1"/>
    </xf>
    <xf numFmtId="8" fontId="3" fillId="0" borderId="8" xfId="0" applyNumberFormat="1" applyFont="1" applyFill="1" applyBorder="1" applyAlignment="1" applyProtection="1">
      <alignment horizontal="center" vertical="center" wrapText="1"/>
    </xf>
    <xf numFmtId="44" fontId="3" fillId="0" borderId="8" xfId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Protection="1"/>
    <xf numFmtId="0" fontId="7" fillId="0" borderId="8" xfId="0" applyFont="1" applyFill="1" applyBorder="1" applyProtection="1"/>
    <xf numFmtId="0" fontId="12" fillId="0" borderId="8" xfId="0" applyFont="1" applyBorder="1" applyProtection="1"/>
    <xf numFmtId="0" fontId="12" fillId="0" borderId="5" xfId="0" applyFont="1" applyBorder="1" applyProtection="1"/>
    <xf numFmtId="0" fontId="12" fillId="0" borderId="8" xfId="0" applyFont="1" applyBorder="1" applyAlignment="1" applyProtection="1">
      <alignment horizontal="center"/>
    </xf>
    <xf numFmtId="8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Protection="1"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8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="50" zoomScaleNormal="50" workbookViewId="0">
      <selection activeCell="C9" sqref="C9"/>
    </sheetView>
  </sheetViews>
  <sheetFormatPr defaultColWidth="5.28515625" defaultRowHeight="21.75" thickTop="1" thickBottom="1" x14ac:dyDescent="0.35"/>
  <cols>
    <col min="1" max="1" width="23.7109375" style="74" customWidth="1"/>
    <col min="2" max="2" width="23.7109375" style="15" customWidth="1"/>
    <col min="3" max="12" width="23.7109375" style="16" customWidth="1"/>
    <col min="13" max="17" width="23.7109375" style="16" hidden="1" customWidth="1"/>
    <col min="18" max="18" width="23.7109375" style="16" customWidth="1"/>
    <col min="19" max="19" width="5.28515625" style="75"/>
    <col min="20" max="16384" width="5.28515625" style="74"/>
  </cols>
  <sheetData>
    <row r="1" spans="1:19" s="27" customFormat="1" ht="51" thickTop="1" thickBot="1" x14ac:dyDescent="0.7">
      <c r="A1" s="27" t="e" vm="1">
        <v>#VALUE!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8"/>
    </row>
    <row r="2" spans="1:19" s="29" customFormat="1" ht="16.5" thickTop="1" thickBot="1" x14ac:dyDescent="0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0"/>
    </row>
    <row r="3" spans="1:19" s="32" customFormat="1" ht="51.75" thickTop="1" thickBot="1" x14ac:dyDescent="0.7">
      <c r="A3" s="31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3"/>
    </row>
    <row r="4" spans="1:19" s="37" customFormat="1" ht="60.75" customHeight="1" thickTop="1" thickBot="1" x14ac:dyDescent="0.25">
      <c r="A4" s="34" t="s">
        <v>23</v>
      </c>
      <c r="B4" s="35"/>
      <c r="C4" s="8" t="s">
        <v>32</v>
      </c>
      <c r="D4" s="8" t="s">
        <v>31</v>
      </c>
      <c r="E4" s="8" t="s">
        <v>29</v>
      </c>
      <c r="F4" s="8" t="s">
        <v>45</v>
      </c>
      <c r="G4" s="8" t="s">
        <v>30</v>
      </c>
      <c r="H4" s="8" t="s">
        <v>48</v>
      </c>
      <c r="I4" s="36" t="s">
        <v>43</v>
      </c>
      <c r="J4" s="8" t="s">
        <v>46</v>
      </c>
      <c r="K4" s="8" t="s">
        <v>47</v>
      </c>
      <c r="L4" s="18" t="s">
        <v>49</v>
      </c>
      <c r="O4" s="19"/>
      <c r="P4" s="19"/>
      <c r="Q4" s="19"/>
      <c r="R4" s="38" t="s">
        <v>36</v>
      </c>
      <c r="S4" s="39"/>
    </row>
    <row r="5" spans="1:19" s="42" customFormat="1" ht="45" customHeight="1" thickTop="1" thickBot="1" x14ac:dyDescent="0.25">
      <c r="A5" s="40" t="s">
        <v>0</v>
      </c>
      <c r="B5" s="41"/>
      <c r="C5" s="77" t="s">
        <v>37</v>
      </c>
      <c r="D5" s="77" t="s">
        <v>44</v>
      </c>
      <c r="E5" s="77">
        <v>270</v>
      </c>
      <c r="F5" s="77" t="s">
        <v>37</v>
      </c>
      <c r="G5" s="77" t="s">
        <v>37</v>
      </c>
      <c r="H5" s="77" t="s">
        <v>25</v>
      </c>
      <c r="I5" s="77" t="s">
        <v>25</v>
      </c>
      <c r="J5" s="77">
        <v>220</v>
      </c>
      <c r="K5" s="77">
        <v>120</v>
      </c>
      <c r="L5" s="77">
        <v>120</v>
      </c>
      <c r="M5" s="78"/>
      <c r="N5" s="78"/>
      <c r="O5" s="79"/>
      <c r="P5" s="78"/>
      <c r="Q5" s="80"/>
      <c r="R5" s="81">
        <v>500</v>
      </c>
      <c r="S5" s="43"/>
    </row>
    <row r="6" spans="1:19" s="42" customFormat="1" ht="45" customHeight="1" thickTop="1" thickBot="1" x14ac:dyDescent="0.25">
      <c r="A6" s="40" t="s">
        <v>42</v>
      </c>
      <c r="B6" s="41"/>
      <c r="C6" s="77" t="s">
        <v>37</v>
      </c>
      <c r="D6" s="77">
        <v>550</v>
      </c>
      <c r="E6" s="77">
        <v>550</v>
      </c>
      <c r="F6" s="77" t="s">
        <v>37</v>
      </c>
      <c r="G6" s="77" t="s">
        <v>37</v>
      </c>
      <c r="H6" s="77" t="s">
        <v>25</v>
      </c>
      <c r="I6" s="77" t="s">
        <v>25</v>
      </c>
      <c r="J6" s="77">
        <v>220</v>
      </c>
      <c r="K6" s="77">
        <v>120</v>
      </c>
      <c r="L6" s="77">
        <v>120</v>
      </c>
      <c r="M6" s="78"/>
      <c r="N6" s="78"/>
      <c r="O6" s="78"/>
      <c r="P6" s="78"/>
      <c r="Q6" s="78"/>
      <c r="R6" s="81">
        <v>500</v>
      </c>
      <c r="S6" s="43"/>
    </row>
    <row r="7" spans="1:19" s="42" customFormat="1" ht="45" customHeight="1" thickTop="1" thickBot="1" x14ac:dyDescent="0.25">
      <c r="A7" s="40" t="s">
        <v>1</v>
      </c>
      <c r="B7" s="41"/>
      <c r="C7" s="77">
        <v>390</v>
      </c>
      <c r="D7" s="77">
        <v>390</v>
      </c>
      <c r="E7" s="77">
        <v>390</v>
      </c>
      <c r="F7" s="77" t="s">
        <v>37</v>
      </c>
      <c r="G7" s="77" t="s">
        <v>37</v>
      </c>
      <c r="H7" s="77" t="s">
        <v>25</v>
      </c>
      <c r="I7" s="77" t="s">
        <v>25</v>
      </c>
      <c r="J7" s="77">
        <v>220</v>
      </c>
      <c r="K7" s="77">
        <v>120</v>
      </c>
      <c r="L7" s="77">
        <v>120</v>
      </c>
      <c r="M7" s="78"/>
      <c r="N7" s="78"/>
      <c r="O7" s="79"/>
      <c r="P7" s="78"/>
      <c r="Q7" s="80"/>
      <c r="R7" s="81">
        <v>500</v>
      </c>
      <c r="S7" s="43"/>
    </row>
    <row r="8" spans="1:19" s="42" customFormat="1" ht="45" customHeight="1" thickTop="1" thickBot="1" x14ac:dyDescent="0.25">
      <c r="A8" s="40" t="s">
        <v>38</v>
      </c>
      <c r="B8" s="41"/>
      <c r="C8" s="77">
        <v>390</v>
      </c>
      <c r="D8" s="77">
        <v>390</v>
      </c>
      <c r="E8" s="77">
        <v>390</v>
      </c>
      <c r="F8" s="77" t="s">
        <v>37</v>
      </c>
      <c r="G8" s="77" t="s">
        <v>37</v>
      </c>
      <c r="H8" s="77" t="s">
        <v>25</v>
      </c>
      <c r="I8" s="77" t="s">
        <v>25</v>
      </c>
      <c r="J8" s="77">
        <v>220</v>
      </c>
      <c r="K8" s="77">
        <v>120</v>
      </c>
      <c r="L8" s="77">
        <v>120</v>
      </c>
      <c r="M8" s="78"/>
      <c r="N8" s="78"/>
      <c r="O8" s="79"/>
      <c r="P8" s="78"/>
      <c r="Q8" s="80"/>
      <c r="R8" s="81">
        <v>500</v>
      </c>
      <c r="S8" s="43"/>
    </row>
    <row r="9" spans="1:19" s="42" customFormat="1" ht="45" customHeight="1" thickTop="1" thickBot="1" x14ac:dyDescent="0.25">
      <c r="A9" s="40" t="s">
        <v>39</v>
      </c>
      <c r="B9" s="41"/>
      <c r="C9" s="77">
        <v>390</v>
      </c>
      <c r="D9" s="77">
        <v>550</v>
      </c>
      <c r="E9" s="77">
        <v>550</v>
      </c>
      <c r="F9" s="77" t="s">
        <v>37</v>
      </c>
      <c r="G9" s="77" t="s">
        <v>37</v>
      </c>
      <c r="H9" s="77" t="s">
        <v>25</v>
      </c>
      <c r="I9" s="77" t="s">
        <v>25</v>
      </c>
      <c r="J9" s="77">
        <v>220</v>
      </c>
      <c r="K9" s="77">
        <v>120</v>
      </c>
      <c r="L9" s="77">
        <v>120</v>
      </c>
      <c r="M9" s="78"/>
      <c r="N9" s="78"/>
      <c r="O9" s="79"/>
      <c r="P9" s="78"/>
      <c r="Q9" s="80"/>
      <c r="R9" s="81">
        <v>500</v>
      </c>
      <c r="S9" s="43"/>
    </row>
    <row r="10" spans="1:19" s="42" customFormat="1" ht="45" customHeight="1" thickTop="1" thickBot="1" x14ac:dyDescent="0.25">
      <c r="A10" s="44" t="s">
        <v>40</v>
      </c>
      <c r="B10" s="40"/>
      <c r="C10" s="77">
        <v>390</v>
      </c>
      <c r="D10" s="77">
        <v>550</v>
      </c>
      <c r="E10" s="77">
        <v>550</v>
      </c>
      <c r="F10" s="77" t="s">
        <v>37</v>
      </c>
      <c r="G10" s="77" t="s">
        <v>37</v>
      </c>
      <c r="H10" s="77" t="s">
        <v>25</v>
      </c>
      <c r="I10" s="77">
        <v>250</v>
      </c>
      <c r="J10" s="77">
        <v>220</v>
      </c>
      <c r="K10" s="77">
        <v>220</v>
      </c>
      <c r="L10" s="77">
        <v>120</v>
      </c>
      <c r="M10" s="78"/>
      <c r="N10" s="78"/>
      <c r="O10" s="79"/>
      <c r="P10" s="78"/>
      <c r="Q10" s="80"/>
      <c r="R10" s="81">
        <v>500</v>
      </c>
      <c r="S10" s="43"/>
    </row>
    <row r="11" spans="1:19" s="42" customFormat="1" ht="45" customHeight="1" thickTop="1" thickBot="1" x14ac:dyDescent="0.25">
      <c r="A11" s="45" t="s">
        <v>41</v>
      </c>
      <c r="B11" s="46"/>
      <c r="C11" s="77">
        <v>390</v>
      </c>
      <c r="D11" s="77">
        <v>550</v>
      </c>
      <c r="E11" s="77">
        <v>550</v>
      </c>
      <c r="F11" s="77" t="s">
        <v>37</v>
      </c>
      <c r="G11" s="77" t="s">
        <v>37</v>
      </c>
      <c r="H11" s="77" t="s">
        <v>25</v>
      </c>
      <c r="I11" s="77">
        <v>250</v>
      </c>
      <c r="J11" s="77">
        <v>220</v>
      </c>
      <c r="K11" s="77">
        <v>220</v>
      </c>
      <c r="L11" s="77">
        <v>120</v>
      </c>
      <c r="M11" s="78"/>
      <c r="N11" s="78"/>
      <c r="O11" s="82"/>
      <c r="P11" s="78"/>
      <c r="Q11" s="80"/>
      <c r="R11" s="81">
        <v>500</v>
      </c>
      <c r="S11" s="43"/>
    </row>
    <row r="12" spans="1:19" s="42" customFormat="1" ht="45" customHeight="1" thickTop="1" thickBot="1" x14ac:dyDescent="0.25">
      <c r="A12" s="40" t="s">
        <v>2</v>
      </c>
      <c r="B12" s="41"/>
      <c r="C12" s="77" t="s">
        <v>37</v>
      </c>
      <c r="D12" s="77">
        <v>550</v>
      </c>
      <c r="E12" s="77">
        <v>550</v>
      </c>
      <c r="F12" s="77">
        <v>670</v>
      </c>
      <c r="G12" s="77">
        <v>320</v>
      </c>
      <c r="H12" s="77">
        <v>300</v>
      </c>
      <c r="I12" s="77">
        <v>250</v>
      </c>
      <c r="J12" s="77">
        <v>220</v>
      </c>
      <c r="K12" s="77">
        <v>120</v>
      </c>
      <c r="L12" s="77">
        <v>120</v>
      </c>
      <c r="M12" s="78"/>
      <c r="N12" s="78"/>
      <c r="O12" s="79"/>
      <c r="P12" s="78"/>
      <c r="Q12" s="80"/>
      <c r="R12" s="81">
        <v>500</v>
      </c>
      <c r="S12" s="43"/>
    </row>
    <row r="13" spans="1:19" s="42" customFormat="1" ht="45" customHeight="1" thickTop="1" thickBot="1" x14ac:dyDescent="0.25">
      <c r="A13" s="40" t="s">
        <v>3</v>
      </c>
      <c r="B13" s="41"/>
      <c r="C13" s="77" t="s">
        <v>37</v>
      </c>
      <c r="D13" s="77">
        <v>720</v>
      </c>
      <c r="E13" s="77">
        <v>720</v>
      </c>
      <c r="F13" s="77">
        <v>670</v>
      </c>
      <c r="G13" s="77">
        <v>320</v>
      </c>
      <c r="H13" s="77">
        <v>300</v>
      </c>
      <c r="I13" s="77">
        <v>250</v>
      </c>
      <c r="J13" s="77">
        <v>220</v>
      </c>
      <c r="K13" s="77">
        <v>120</v>
      </c>
      <c r="L13" s="77">
        <v>120</v>
      </c>
      <c r="M13" s="78"/>
      <c r="N13" s="78"/>
      <c r="O13" s="79"/>
      <c r="P13" s="78"/>
      <c r="Q13" s="83"/>
      <c r="R13" s="81">
        <v>500</v>
      </c>
      <c r="S13" s="43"/>
    </row>
    <row r="14" spans="1:19" s="42" customFormat="1" ht="45" customHeight="1" thickTop="1" thickBot="1" x14ac:dyDescent="0.25">
      <c r="A14" s="40" t="s">
        <v>4</v>
      </c>
      <c r="B14" s="41"/>
      <c r="C14" s="77" t="s">
        <v>37</v>
      </c>
      <c r="D14" s="77">
        <v>680</v>
      </c>
      <c r="E14" s="77">
        <v>680</v>
      </c>
      <c r="F14" s="77" t="s">
        <v>37</v>
      </c>
      <c r="G14" s="77">
        <v>320</v>
      </c>
      <c r="H14" s="77" t="s">
        <v>25</v>
      </c>
      <c r="I14" s="77" t="s">
        <v>25</v>
      </c>
      <c r="J14" s="77">
        <v>220</v>
      </c>
      <c r="K14" s="77">
        <v>120</v>
      </c>
      <c r="L14" s="77">
        <v>120</v>
      </c>
      <c r="M14" s="78"/>
      <c r="N14" s="78"/>
      <c r="O14" s="78"/>
      <c r="P14" s="78"/>
      <c r="Q14" s="78"/>
      <c r="R14" s="81">
        <v>500</v>
      </c>
      <c r="S14" s="43"/>
    </row>
    <row r="15" spans="1:19" s="42" customFormat="1" ht="45" customHeight="1" thickTop="1" thickBot="1" x14ac:dyDescent="0.25">
      <c r="A15" s="40" t="s">
        <v>5</v>
      </c>
      <c r="B15" s="41"/>
      <c r="C15" s="77" t="s">
        <v>37</v>
      </c>
      <c r="D15" s="77">
        <v>950</v>
      </c>
      <c r="E15" s="77">
        <v>950</v>
      </c>
      <c r="F15" s="77" t="s">
        <v>37</v>
      </c>
      <c r="G15" s="77">
        <v>320</v>
      </c>
      <c r="H15" s="77" t="s">
        <v>25</v>
      </c>
      <c r="I15" s="77" t="s">
        <v>25</v>
      </c>
      <c r="J15" s="77">
        <v>220</v>
      </c>
      <c r="K15" s="77" t="s">
        <v>25</v>
      </c>
      <c r="L15" s="77">
        <v>240</v>
      </c>
      <c r="M15" s="78"/>
      <c r="N15" s="78"/>
      <c r="O15" s="78"/>
      <c r="P15" s="78"/>
      <c r="Q15" s="78"/>
      <c r="R15" s="81">
        <v>500</v>
      </c>
      <c r="S15" s="43"/>
    </row>
    <row r="16" spans="1:19" s="47" customFormat="1" ht="17.25" thickTop="1" thickBot="1" x14ac:dyDescent="0.3">
      <c r="A16" s="47" t="s">
        <v>9</v>
      </c>
      <c r="B16" s="9"/>
      <c r="C16" s="48"/>
      <c r="D16" s="4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49"/>
    </row>
    <row r="17" spans="1:19" s="47" customFormat="1" ht="17.25" thickTop="1" thickBot="1" x14ac:dyDescent="0.3">
      <c r="A17" s="47" t="s">
        <v>24</v>
      </c>
      <c r="B17" s="9">
        <v>0.05</v>
      </c>
      <c r="C17" s="48"/>
      <c r="D17" s="4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9"/>
    </row>
    <row r="18" spans="1:19" s="29" customFormat="1" ht="16.5" thickTop="1" thickBot="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0"/>
    </row>
    <row r="19" spans="1:19" s="32" customFormat="1" ht="51.75" thickTop="1" thickBot="1" x14ac:dyDescent="0.7">
      <c r="A19" s="31" t="s">
        <v>26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3"/>
    </row>
    <row r="20" spans="1:19" s="53" customFormat="1" ht="50.1" customHeight="1" thickTop="1" thickBot="1" x14ac:dyDescent="0.25">
      <c r="A20" s="50" t="s">
        <v>19</v>
      </c>
      <c r="B20" s="51"/>
      <c r="C20" s="25" t="s">
        <v>11</v>
      </c>
      <c r="D20" s="25" t="s">
        <v>12</v>
      </c>
      <c r="E20" s="25" t="s">
        <v>13</v>
      </c>
      <c r="F20" s="25" t="s">
        <v>14</v>
      </c>
      <c r="G20" s="25" t="s">
        <v>16</v>
      </c>
      <c r="H20" s="25" t="s">
        <v>15</v>
      </c>
      <c r="I20" s="23" t="s">
        <v>17</v>
      </c>
      <c r="J20" s="24"/>
      <c r="K20" s="24"/>
      <c r="L20" s="24"/>
      <c r="M20" s="24"/>
      <c r="N20" s="24"/>
      <c r="O20" s="24"/>
      <c r="P20" s="24"/>
      <c r="Q20" s="24"/>
      <c r="R20" s="20" t="s">
        <v>18</v>
      </c>
      <c r="S20" s="52"/>
    </row>
    <row r="21" spans="1:19" s="57" customFormat="1" ht="17.25" thickTop="1" thickBot="1" x14ac:dyDescent="0.3">
      <c r="A21" s="54"/>
      <c r="B21" s="55"/>
      <c r="C21" s="26"/>
      <c r="D21" s="26"/>
      <c r="E21" s="26"/>
      <c r="F21" s="26"/>
      <c r="G21" s="26"/>
      <c r="H21" s="26"/>
      <c r="I21" s="21" t="s">
        <v>6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0"/>
      <c r="S21" s="56"/>
    </row>
    <row r="22" spans="1:19" s="42" customFormat="1" ht="45" customHeight="1" thickTop="1" thickBot="1" x14ac:dyDescent="0.25">
      <c r="A22" s="44" t="s">
        <v>10</v>
      </c>
      <c r="B22" s="40"/>
      <c r="C22" s="3">
        <v>600</v>
      </c>
      <c r="D22" s="3">
        <v>580</v>
      </c>
      <c r="E22" s="3">
        <f>C22</f>
        <v>600</v>
      </c>
      <c r="F22" s="3">
        <v>2390</v>
      </c>
      <c r="G22" s="3">
        <f>D22</f>
        <v>580</v>
      </c>
      <c r="H22" s="3">
        <v>1630</v>
      </c>
      <c r="I22" s="3">
        <f>E22</f>
        <v>600</v>
      </c>
      <c r="J22" s="4">
        <f>I22+$R$22</f>
        <v>700</v>
      </c>
      <c r="K22" s="4">
        <f>J22+$R$22</f>
        <v>800</v>
      </c>
      <c r="L22" s="4">
        <f>K22+$R$22</f>
        <v>900</v>
      </c>
      <c r="M22" s="4">
        <f>L22+$R$22</f>
        <v>1000</v>
      </c>
      <c r="N22" s="4">
        <f>M22+$R$22</f>
        <v>1100</v>
      </c>
      <c r="O22" s="4">
        <f>N22+$R$22</f>
        <v>1200</v>
      </c>
      <c r="P22" s="4">
        <f>O22+$R$22</f>
        <v>1300</v>
      </c>
      <c r="Q22" s="4">
        <f>P22+$R$22</f>
        <v>1400</v>
      </c>
      <c r="R22" s="84">
        <v>100</v>
      </c>
      <c r="S22" s="43"/>
    </row>
    <row r="23" spans="1:19" s="59" customFormat="1" ht="6.75" thickTop="1" thickBot="1" x14ac:dyDescent="0.2">
      <c r="A23" s="5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60"/>
    </row>
    <row r="24" spans="1:19" s="62" customFormat="1" ht="17.25" thickTop="1" thickBot="1" x14ac:dyDescent="0.25">
      <c r="A24" s="61">
        <f>B30</f>
        <v>0.05</v>
      </c>
      <c r="C24" s="13">
        <f>ROUNDUP(C$22-(C$22*$B$30),0)</f>
        <v>570</v>
      </c>
      <c r="D24" s="13">
        <f>ROUNDUP(D$22-(D$22*$B$30),0)</f>
        <v>551</v>
      </c>
      <c r="E24" s="13">
        <f>ROUNDUP(E$22-(E$22*$B$30),0)</f>
        <v>570</v>
      </c>
      <c r="F24" s="13">
        <f>ROUNDUP(F$22-(F$22*$B$30),0)</f>
        <v>2271</v>
      </c>
      <c r="G24" s="13">
        <f>ROUNDUP(G$22-(G$22*$B$30),0)</f>
        <v>551</v>
      </c>
      <c r="H24" s="13">
        <f>ROUNDUP(H$22-(H$22*$B$30),0)</f>
        <v>1549</v>
      </c>
      <c r="I24" s="13">
        <f>ROUNDUP(I$22-(I$22*$B$30),0)</f>
        <v>570</v>
      </c>
      <c r="J24" s="13">
        <f>ROUNDUP(J$22-(J$22*$B$30),0)</f>
        <v>665</v>
      </c>
      <c r="K24" s="13">
        <f>ROUNDUP(K$22-(K$22*$B$30),0)</f>
        <v>760</v>
      </c>
      <c r="L24" s="13">
        <f>ROUNDUP(L$22-(L$22*$B$30),0)</f>
        <v>855</v>
      </c>
      <c r="M24" s="13">
        <f>ROUNDUP(M$22-(M$22*$B$30),0)</f>
        <v>950</v>
      </c>
      <c r="N24" s="13">
        <f>ROUNDUP(N$22-(N$22*$B$30),0)</f>
        <v>1045</v>
      </c>
      <c r="O24" s="13">
        <f>ROUNDUP(O$22-(O$22*$B$30),0)</f>
        <v>1140</v>
      </c>
      <c r="P24" s="13">
        <f t="shared" ref="P24:Q25" si="0">ROUNDUP(P22-(P22*$B$30),0)</f>
        <v>1235</v>
      </c>
      <c r="Q24" s="13">
        <f t="shared" si="0"/>
        <v>1330</v>
      </c>
      <c r="R24" s="14">
        <f>ROUNDUP(R$22-(R$22*$B$30),0)</f>
        <v>95</v>
      </c>
      <c r="S24" s="63"/>
    </row>
    <row r="25" spans="1:19" s="62" customFormat="1" ht="17.25" thickTop="1" thickBot="1" x14ac:dyDescent="0.25">
      <c r="A25" s="61">
        <v>0.1</v>
      </c>
      <c r="C25" s="13">
        <f>ROUNDUP(C$22-(C$22*$B$31),0)</f>
        <v>540</v>
      </c>
      <c r="D25" s="13">
        <f>ROUNDUP(D$22-(D$22*$B$31),0)</f>
        <v>522</v>
      </c>
      <c r="E25" s="13">
        <f>ROUNDUP(E$22-(E$22*$B$31),0)</f>
        <v>540</v>
      </c>
      <c r="F25" s="13">
        <f>ROUNDUP(F$22-(F$22*$B$31),0)</f>
        <v>2151</v>
      </c>
      <c r="G25" s="13">
        <f>ROUNDUP(G$22-(G$22*$B$31),0)</f>
        <v>522</v>
      </c>
      <c r="H25" s="13">
        <f>ROUNDUP(H$22-(H$22*$B$31),0)</f>
        <v>1467</v>
      </c>
      <c r="I25" s="13">
        <f>ROUNDUP(I$22-(I$22*$B$31),0)</f>
        <v>540</v>
      </c>
      <c r="J25" s="13">
        <f>ROUNDUP(J$22-(J$22*$B$31),0)</f>
        <v>630</v>
      </c>
      <c r="K25" s="13">
        <f>ROUNDUP(K$22-(K$22*$B$31),0)</f>
        <v>720</v>
      </c>
      <c r="L25" s="13">
        <f>ROUNDUP(L$22-(L$22*$B$31),0)</f>
        <v>810</v>
      </c>
      <c r="M25" s="13">
        <f>ROUNDUP(M$22-(M$22*$B$31),0)</f>
        <v>900</v>
      </c>
      <c r="N25" s="13">
        <f>ROUNDUP(N$22-(N$22*$B$30),0)</f>
        <v>1045</v>
      </c>
      <c r="O25" s="13">
        <f>ROUNDUP(O$22-(O$22*$B$30),0)</f>
        <v>1140</v>
      </c>
      <c r="P25" s="13">
        <f t="shared" si="0"/>
        <v>0</v>
      </c>
      <c r="Q25" s="13">
        <f t="shared" si="0"/>
        <v>0</v>
      </c>
      <c r="R25" s="14">
        <f>ROUNDUP(R$22-(R$22*$B$31),0)</f>
        <v>90</v>
      </c>
      <c r="S25" s="63"/>
    </row>
    <row r="26" spans="1:19" s="62" customFormat="1" ht="45" hidden="1" customHeight="1" thickTop="1" thickBot="1" x14ac:dyDescent="0.25">
      <c r="A26" s="61">
        <f>B32</f>
        <v>0.15</v>
      </c>
      <c r="B26" s="13">
        <f>ROUNDUP(C$22-(C$22*$B$32),0)</f>
        <v>510</v>
      </c>
      <c r="C26" s="13">
        <f>ROUNDUP(D$22-(D$22*$B$32),0)</f>
        <v>493</v>
      </c>
      <c r="D26" s="13">
        <f>ROUNDUP(E$22-(E$22*$B$32),0)</f>
        <v>510</v>
      </c>
      <c r="E26" s="13">
        <f>ROUNDUP(F$22-(F$22*$B$32),0)</f>
        <v>2032</v>
      </c>
      <c r="F26" s="13">
        <f>ROUNDUP(H$22-(H$22*$B$32),0)</f>
        <v>1386</v>
      </c>
      <c r="G26" s="13">
        <f>ROUNDUP(G$22-(G$22*$B$32),0)</f>
        <v>493</v>
      </c>
      <c r="H26" s="13">
        <f>ROUNDUP(I$22-(I$22*$B$32),0)</f>
        <v>510</v>
      </c>
      <c r="I26" s="13"/>
      <c r="J26" s="13">
        <f>ROUNDUP(J$22-(J$22*$B$32),0)</f>
        <v>595</v>
      </c>
      <c r="K26" s="13">
        <f>ROUNDUP(K$22-(K$22*$B$32),0)</f>
        <v>680</v>
      </c>
      <c r="L26" s="13">
        <f>ROUNDUP(L$22-(L$22*$B$32),0)</f>
        <v>765</v>
      </c>
      <c r="M26" s="13">
        <f>ROUNDUP(M$22-(M$22*$B$32),0)</f>
        <v>850</v>
      </c>
      <c r="N26" s="13"/>
      <c r="O26" s="13">
        <f>ROUNDUP(N$22-(N$22*$B$32),0)</f>
        <v>935</v>
      </c>
      <c r="P26" s="13">
        <f>ROUNDUP(O$22-(O$22*$B$32),0)</f>
        <v>1020</v>
      </c>
      <c r="Q26" s="13">
        <f>ROUNDUP(P$22-(P$22*$B$32),0)</f>
        <v>1105</v>
      </c>
      <c r="R26" s="14">
        <f>ROUNDUP(Q$22-(Q$22*$B$32),0)</f>
        <v>1190</v>
      </c>
      <c r="S26" s="63"/>
    </row>
    <row r="27" spans="1:19" s="62" customFormat="1" ht="45" hidden="1" customHeight="1" thickTop="1" thickBot="1" x14ac:dyDescent="0.25">
      <c r="A27" s="61">
        <f>B33</f>
        <v>0.2</v>
      </c>
      <c r="B27" s="13">
        <f>ROUNDUP(C$22-(C$22*$B$33)+1,0)</f>
        <v>481</v>
      </c>
      <c r="C27" s="13">
        <f>ROUNDUP(D$22-(D$22*$B$33)+1,0)</f>
        <v>465</v>
      </c>
      <c r="D27" s="13">
        <f>ROUNDUP(E$22-(E$22*$B$33)+1,0)</f>
        <v>481</v>
      </c>
      <c r="E27" s="13">
        <f>ROUNDUP(F$22-(F$22*$B$33)+1,0)</f>
        <v>1913</v>
      </c>
      <c r="F27" s="13">
        <f>ROUNDUP(H$22-(H$22*$B$33)+1,0)</f>
        <v>1305</v>
      </c>
      <c r="G27" s="13">
        <f>ROUNDUP(G$22-(G$22*$B$33)+1,0)</f>
        <v>465</v>
      </c>
      <c r="H27" s="13">
        <f>ROUNDUP(I$22-(I$22*$B$33)+1,0)</f>
        <v>481</v>
      </c>
      <c r="I27" s="13"/>
      <c r="J27" s="13">
        <f>ROUNDUP(J$22-(J$22*$B$33)+1,0)</f>
        <v>561</v>
      </c>
      <c r="K27" s="13">
        <f>ROUNDUP(K$22-(K$22*$B$33)+1,0)</f>
        <v>641</v>
      </c>
      <c r="L27" s="13">
        <f>ROUNDUP(L$22-(L$22*$B$33)+1,0)</f>
        <v>721</v>
      </c>
      <c r="M27" s="13">
        <f>ROUNDUP(M$22-(M$22*$B$33)+1,0)</f>
        <v>801</v>
      </c>
      <c r="N27" s="13"/>
      <c r="O27" s="13">
        <f>ROUNDUP(N$22-(N$22*$B$33)+1,0)</f>
        <v>881</v>
      </c>
      <c r="P27" s="13">
        <f>ROUNDUP(O$22-(O$22*$B$33)+1,0)</f>
        <v>961</v>
      </c>
      <c r="Q27" s="13">
        <f>ROUNDUP(P$22-(P$22*$B$33)+1,0)</f>
        <v>1041</v>
      </c>
      <c r="R27" s="14">
        <f>ROUNDUP(Q$22-(Q$22*$B$33)+1,0)</f>
        <v>1121</v>
      </c>
      <c r="S27" s="63"/>
    </row>
    <row r="28" spans="1:19" s="62" customFormat="1" ht="45" hidden="1" customHeight="1" thickTop="1" thickBot="1" x14ac:dyDescent="0.25">
      <c r="A28" s="61">
        <f>B34</f>
        <v>0.25</v>
      </c>
      <c r="B28" s="13">
        <f>ROUNDUP(C$22-(C$22*$B$34)+1,0)</f>
        <v>451</v>
      </c>
      <c r="C28" s="13">
        <f>ROUNDUP(D$22-(D$22*$B$34)+1,0)</f>
        <v>436</v>
      </c>
      <c r="D28" s="13">
        <f>ROUNDUP(E$22-(E$22*$B$34)+1,0)</f>
        <v>451</v>
      </c>
      <c r="E28" s="13">
        <f>ROUNDUP(F$22-(F$22*$B$34)+1,0)</f>
        <v>1794</v>
      </c>
      <c r="F28" s="13">
        <f>ROUNDUP(H$22-(H$22*$B$34)+1,0)</f>
        <v>1224</v>
      </c>
      <c r="G28" s="13">
        <f>ROUNDUP(G$22-(G$22*$B$34)+1,0)</f>
        <v>436</v>
      </c>
      <c r="H28" s="13">
        <f>ROUNDUP(I$22-(I$22*$B$34)+1,0)</f>
        <v>451</v>
      </c>
      <c r="I28" s="13"/>
      <c r="J28" s="13">
        <f>ROUNDUP(J$22-(J$22*$B$34)+1,0)</f>
        <v>526</v>
      </c>
      <c r="K28" s="13">
        <f>ROUNDUP(K$22-(K$22*$B$34)+1,0)</f>
        <v>601</v>
      </c>
      <c r="L28" s="13">
        <f>ROUNDUP(L$22-(L$22*$B$34)+1,0)</f>
        <v>676</v>
      </c>
      <c r="M28" s="13">
        <f>ROUNDUP(M$22-(M$22*$B$34)+1,0)</f>
        <v>751</v>
      </c>
      <c r="N28" s="13"/>
      <c r="O28" s="13">
        <f>ROUNDUP(N$22-(N$22*$B$34)+1,0)</f>
        <v>826</v>
      </c>
      <c r="P28" s="13">
        <f>ROUNDUP(O$22-(O$22*$B$34)+1,0)</f>
        <v>901</v>
      </c>
      <c r="Q28" s="13">
        <f>ROUNDUP(P$22-(P$22*$B$34)+1,0)</f>
        <v>976</v>
      </c>
      <c r="R28" s="14">
        <f>ROUNDUP(Q$22-(Q$22*$B$34)+1,0)</f>
        <v>1051</v>
      </c>
      <c r="S28" s="63"/>
    </row>
    <row r="29" spans="1:19" s="47" customFormat="1" ht="17.25" thickTop="1" thickBot="1" x14ac:dyDescent="0.3">
      <c r="A29" s="47" t="s">
        <v>9</v>
      </c>
      <c r="C29" s="4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9"/>
    </row>
    <row r="30" spans="1:19" s="47" customFormat="1" ht="17.25" thickTop="1" thickBot="1" x14ac:dyDescent="0.3">
      <c r="A30" s="47" t="s">
        <v>7</v>
      </c>
      <c r="B30" s="9">
        <v>0.05</v>
      </c>
      <c r="C30" s="64" t="s">
        <v>34</v>
      </c>
      <c r="D30" s="4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49"/>
    </row>
    <row r="31" spans="1:19" s="47" customFormat="1" ht="17.25" thickTop="1" thickBot="1" x14ac:dyDescent="0.3">
      <c r="A31" s="47" t="s">
        <v>33</v>
      </c>
      <c r="B31" s="9">
        <v>0.1</v>
      </c>
      <c r="C31" s="64" t="s">
        <v>35</v>
      </c>
      <c r="D31" s="4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9"/>
    </row>
    <row r="32" spans="1:19" s="47" customFormat="1" ht="45" hidden="1" customHeight="1" thickTop="1" thickBot="1" x14ac:dyDescent="0.3">
      <c r="A32" s="47" t="s">
        <v>21</v>
      </c>
      <c r="B32" s="9">
        <v>0.15</v>
      </c>
      <c r="C32" s="48"/>
      <c r="D32" s="4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49"/>
    </row>
    <row r="33" spans="1:19" s="47" customFormat="1" ht="45" hidden="1" customHeight="1" thickTop="1" thickBot="1" x14ac:dyDescent="0.3">
      <c r="A33" s="47" t="s">
        <v>20</v>
      </c>
      <c r="B33" s="9">
        <v>0.2</v>
      </c>
      <c r="C33" s="48"/>
      <c r="D33" s="4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49"/>
    </row>
    <row r="34" spans="1:19" s="47" customFormat="1" ht="45" hidden="1" customHeight="1" thickTop="1" thickBot="1" x14ac:dyDescent="0.3">
      <c r="A34" s="47" t="s">
        <v>22</v>
      </c>
      <c r="B34" s="9">
        <v>0.25</v>
      </c>
      <c r="C34" s="48"/>
      <c r="D34" s="4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49"/>
    </row>
    <row r="36" spans="1:19" s="73" customFormat="1" ht="17.25" thickTop="1" thickBot="1" x14ac:dyDescent="0.25">
      <c r="A36" s="65" t="s">
        <v>27</v>
      </c>
      <c r="B36" s="66" t="s">
        <v>28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69"/>
      <c r="P36" s="70"/>
      <c r="Q36" s="71"/>
      <c r="R36" s="71"/>
      <c r="S36" s="72"/>
    </row>
    <row r="38" spans="1:19" thickTop="1" thickBot="1" x14ac:dyDescent="0.35">
      <c r="K38" s="17"/>
    </row>
    <row r="39" spans="1:19" thickTop="1" thickBot="1" x14ac:dyDescent="0.35">
      <c r="D39" s="76"/>
    </row>
    <row r="40" spans="1:19" thickTop="1" thickBot="1" x14ac:dyDescent="0.35">
      <c r="D40" s="17"/>
      <c r="E40" s="17"/>
    </row>
    <row r="41" spans="1:19" ht="20.25" x14ac:dyDescent="0.3"/>
  </sheetData>
  <sheetProtection algorithmName="SHA-512" hashValue="wY8aa5zpai91jU/O/PVi03vqm3vBtWcSv1bBw6awZw0wceYPcAsFelTdPNGTJAw/kWHCOXQXT1HYHpuWpRYp6g==" saltValue="8kbHvhlnwHHebJgSfXhGBw==" spinCount="100000" sheet="1" selectLockedCells="1"/>
  <mergeCells count="20">
    <mergeCell ref="G20:G21"/>
    <mergeCell ref="H20:H21"/>
    <mergeCell ref="F20:F21"/>
    <mergeCell ref="E20:E21"/>
    <mergeCell ref="A20:B21"/>
    <mergeCell ref="D20:D21"/>
    <mergeCell ref="A12:B12"/>
    <mergeCell ref="A13:B13"/>
    <mergeCell ref="A4:B4"/>
    <mergeCell ref="A5:B5"/>
    <mergeCell ref="A7:B7"/>
    <mergeCell ref="A8:B8"/>
    <mergeCell ref="A9:B9"/>
    <mergeCell ref="A10:B10"/>
    <mergeCell ref="R20:R21"/>
    <mergeCell ref="A14:B14"/>
    <mergeCell ref="A15:B15"/>
    <mergeCell ref="A6:B6"/>
    <mergeCell ref="C20:C21"/>
    <mergeCell ref="A22:B22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45" orientation="landscape" r:id="rId1"/>
  <headerFooter>
    <oddHeader xml:space="preserve">&amp;R    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</vt:lpstr>
      <vt:lpstr>TABELA!Print_Area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 Eugênio</cp:lastModifiedBy>
  <cp:lastPrinted>2023-11-03T14:47:39Z</cp:lastPrinted>
  <dcterms:created xsi:type="dcterms:W3CDTF">2011-07-27T16:22:45Z</dcterms:created>
  <dcterms:modified xsi:type="dcterms:W3CDTF">2023-11-03T14:47:51Z</dcterms:modified>
</cp:coreProperties>
</file>